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 (4)" sheetId="1" r:id="rId1"/>
  </sheets>
  <definedNames>
    <definedName name="_xlnm.Print_Titles" localSheetId="0">'Sheet1 (4)'!$6:$6</definedName>
  </definedNames>
  <calcPr fullCalcOnLoad="1"/>
</workbook>
</file>

<file path=xl/sharedStrings.xml><?xml version="1.0" encoding="utf-8"?>
<sst xmlns="http://schemas.openxmlformats.org/spreadsheetml/2006/main" count="23" uniqueCount="23">
  <si>
    <t>Płaca zasadnicza</t>
  </si>
  <si>
    <t>Lp.</t>
  </si>
  <si>
    <t>ilość godz.noc.</t>
  </si>
  <si>
    <t>kwota za nocki</t>
  </si>
  <si>
    <t>wyrów.do minimal.</t>
  </si>
  <si>
    <t>BRUTTO</t>
  </si>
  <si>
    <t>ZUS płatnika</t>
  </si>
  <si>
    <t>Fundusz pracy</t>
  </si>
  <si>
    <t>BRUTTO + ZUS płatnika</t>
  </si>
  <si>
    <t>RAZEM</t>
  </si>
  <si>
    <t>*ilość godz.nocnych na podst.m-ca 07/2019</t>
  </si>
  <si>
    <t>stawka godz.za 1 godz.nocną wyliczona przy 21 dniach roboczych tj. 159,25</t>
  </si>
  <si>
    <t>1 godz.=2,83 ( od płacy minimalnej 2.250,-)</t>
  </si>
  <si>
    <t>zasadnicza + dod stałe</t>
  </si>
  <si>
    <t>kwota dod. staż.</t>
  </si>
  <si>
    <t>gratyf.   jubileusz.</t>
  </si>
  <si>
    <t>Nr ewid.</t>
  </si>
  <si>
    <t>Dod. funk. %</t>
  </si>
  <si>
    <t>kwota dod.  funk.</t>
  </si>
  <si>
    <t>odprawa emeryt.</t>
  </si>
  <si>
    <t>Dod. Staż. w %</t>
  </si>
  <si>
    <t xml:space="preserve">DEZYNFEKTORZY, NOSZOWI </t>
  </si>
  <si>
    <t>Zał. nr 44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</si>
</sst>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#####"/>
    <numFmt numFmtId="165" formatCode="#,###,##0.00"/>
    <numFmt numFmtId="166" formatCode="##"/>
  </numFmts>
  <fonts count="44">
    <font>
      <sz val="10"/>
      <name val="Arial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Tahoma"/>
      <family val="2"/>
    </font>
    <font>
      <b/>
      <sz val="7"/>
      <name val="Arial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left" vertical="top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vertical="top"/>
    </xf>
    <xf numFmtId="165" fontId="7" fillId="0" borderId="11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 vertical="top"/>
    </xf>
    <xf numFmtId="4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tabSelected="1" zoomScalePageLayoutView="0" workbookViewId="0" topLeftCell="A1">
      <selection activeCell="V10" sqref="V10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3.8515625" style="0" customWidth="1"/>
    <col min="4" max="4" width="7.421875" style="0" customWidth="1"/>
    <col min="5" max="5" width="7.8515625" style="0" customWidth="1"/>
    <col min="6" max="6" width="4.00390625" style="0" bestFit="1" customWidth="1"/>
    <col min="7" max="7" width="5.28125" style="0" bestFit="1" customWidth="1"/>
    <col min="8" max="8" width="13.28125" style="0" customWidth="1"/>
    <col min="9" max="9" width="7.8515625" style="0" customWidth="1"/>
    <col min="10" max="10" width="6.140625" style="0" bestFit="1" customWidth="1"/>
    <col min="11" max="11" width="6.57421875" style="0" bestFit="1" customWidth="1"/>
    <col min="12" max="12" width="6.8515625" style="9" customWidth="1"/>
    <col min="13" max="13" width="7.28125" style="0" customWidth="1"/>
    <col min="14" max="14" width="9.7109375" style="0" customWidth="1"/>
    <col min="15" max="15" width="12.00390625" style="0" customWidth="1"/>
    <col min="16" max="16" width="8.7109375" style="0" customWidth="1"/>
    <col min="17" max="17" width="9.7109375" style="0" customWidth="1"/>
    <col min="18" max="18" width="10.8515625" style="0" customWidth="1"/>
  </cols>
  <sheetData>
    <row r="2" ht="12.75">
      <c r="A2" s="9" t="s">
        <v>22</v>
      </c>
    </row>
    <row r="3" ht="11.25" customHeight="1"/>
    <row r="4" spans="1:3" ht="11.25" customHeight="1">
      <c r="A4" s="9" t="s">
        <v>21</v>
      </c>
      <c r="C4" s="9"/>
    </row>
    <row r="5" ht="15" customHeight="1"/>
    <row r="6" spans="1:18" ht="45" customHeight="1">
      <c r="A6" s="12" t="s">
        <v>1</v>
      </c>
      <c r="B6" s="24" t="s">
        <v>16</v>
      </c>
      <c r="C6" s="25" t="s">
        <v>0</v>
      </c>
      <c r="D6" s="24" t="s">
        <v>20</v>
      </c>
      <c r="E6" s="24" t="s">
        <v>14</v>
      </c>
      <c r="F6" s="24" t="s">
        <v>17</v>
      </c>
      <c r="G6" s="13" t="s">
        <v>18</v>
      </c>
      <c r="H6" s="13" t="s">
        <v>13</v>
      </c>
      <c r="I6" s="13" t="s">
        <v>2</v>
      </c>
      <c r="J6" s="13" t="s">
        <v>3</v>
      </c>
      <c r="K6" s="13" t="s">
        <v>4</v>
      </c>
      <c r="L6" s="26" t="s">
        <v>5</v>
      </c>
      <c r="M6" s="13" t="s">
        <v>6</v>
      </c>
      <c r="N6" s="13" t="s">
        <v>7</v>
      </c>
      <c r="O6" s="13" t="s">
        <v>8</v>
      </c>
      <c r="P6" s="13" t="s">
        <v>15</v>
      </c>
      <c r="Q6" s="13" t="s">
        <v>19</v>
      </c>
      <c r="R6" s="14" t="s">
        <v>9</v>
      </c>
    </row>
    <row r="7" spans="1:18" ht="13.5" customHeight="1">
      <c r="A7" s="12">
        <v>1</v>
      </c>
      <c r="B7" s="15">
        <v>2111</v>
      </c>
      <c r="C7" s="16">
        <v>1961.3</v>
      </c>
      <c r="D7" s="17">
        <v>20</v>
      </c>
      <c r="E7" s="18">
        <f>ROUND((C7*D7/100),2)</f>
        <v>392.26</v>
      </c>
      <c r="F7" s="17"/>
      <c r="G7" s="12"/>
      <c r="H7" s="19">
        <f>C7+E7+G7</f>
        <v>2353.56</v>
      </c>
      <c r="I7" s="12">
        <v>24</v>
      </c>
      <c r="J7" s="20">
        <f>ROUND((I7*2.83),2)</f>
        <v>67.92</v>
      </c>
      <c r="K7" s="19">
        <v>0</v>
      </c>
      <c r="L7" s="21">
        <f>H7+J7+K7</f>
        <v>2421.48</v>
      </c>
      <c r="M7" s="12">
        <f>ROUND((L7*17.58/100),2)</f>
        <v>425.7</v>
      </c>
      <c r="N7" s="20">
        <v>0</v>
      </c>
      <c r="O7" s="21">
        <f>L7+M7+N7</f>
        <v>2847.18</v>
      </c>
      <c r="P7" s="19">
        <f>L7*3</f>
        <v>7264.4400000000005</v>
      </c>
      <c r="Q7" s="19">
        <v>7264.44</v>
      </c>
      <c r="R7" s="21">
        <f>O7+P7+Q7</f>
        <v>17376.06</v>
      </c>
    </row>
    <row r="8" spans="1:18" ht="13.5" customHeight="1">
      <c r="A8" s="12">
        <v>2</v>
      </c>
      <c r="B8" s="15">
        <v>3528</v>
      </c>
      <c r="C8" s="16">
        <v>1787.62</v>
      </c>
      <c r="D8" s="17">
        <v>20</v>
      </c>
      <c r="E8" s="18">
        <f aca="true" t="shared" si="0" ref="E8:E33">ROUND((C8*D8/100),2)</f>
        <v>357.52</v>
      </c>
      <c r="F8" s="17"/>
      <c r="G8" s="12"/>
      <c r="H8" s="19">
        <f aca="true" t="shared" si="1" ref="H8:H33">C8+E8+G8</f>
        <v>2145.14</v>
      </c>
      <c r="I8" s="12"/>
      <c r="J8" s="20">
        <f aca="true" t="shared" si="2" ref="J8:J33">ROUND((I8*2.83),2)</f>
        <v>0</v>
      </c>
      <c r="K8" s="19">
        <f aca="true" t="shared" si="3" ref="K8:K33">2250-H8</f>
        <v>104.86000000000013</v>
      </c>
      <c r="L8" s="21">
        <f aca="true" t="shared" si="4" ref="L8:L34">H8+J8+K8</f>
        <v>2250</v>
      </c>
      <c r="M8" s="12">
        <f aca="true" t="shared" si="5" ref="M8:M34">ROUND((L8*17.58/100),2)</f>
        <v>395.55</v>
      </c>
      <c r="N8" s="20">
        <v>0</v>
      </c>
      <c r="O8" s="21">
        <f aca="true" t="shared" si="6" ref="O8:O33">L8+M8+N8</f>
        <v>2645.55</v>
      </c>
      <c r="P8" s="19"/>
      <c r="Q8" s="19">
        <v>0</v>
      </c>
      <c r="R8" s="21">
        <f aca="true" t="shared" si="7" ref="R8:R33">O8+P8+Q8</f>
        <v>2645.55</v>
      </c>
    </row>
    <row r="9" spans="1:18" ht="13.5" customHeight="1">
      <c r="A9" s="12">
        <v>3</v>
      </c>
      <c r="B9" s="15">
        <v>3344</v>
      </c>
      <c r="C9" s="16">
        <v>1784.75</v>
      </c>
      <c r="D9" s="17">
        <v>20</v>
      </c>
      <c r="E9" s="18">
        <f t="shared" si="0"/>
        <v>356.95</v>
      </c>
      <c r="F9" s="17"/>
      <c r="G9" s="12"/>
      <c r="H9" s="19">
        <f t="shared" si="1"/>
        <v>2141.7</v>
      </c>
      <c r="I9" s="12">
        <v>48</v>
      </c>
      <c r="J9" s="20">
        <f t="shared" si="2"/>
        <v>135.84</v>
      </c>
      <c r="K9" s="19">
        <f t="shared" si="3"/>
        <v>108.30000000000018</v>
      </c>
      <c r="L9" s="21">
        <f t="shared" si="4"/>
        <v>2385.84</v>
      </c>
      <c r="M9" s="12">
        <f t="shared" si="5"/>
        <v>419.43</v>
      </c>
      <c r="N9" s="19">
        <f aca="true" t="shared" si="8" ref="N9:N33">ROUND((L9*2.45/100),2)</f>
        <v>58.45</v>
      </c>
      <c r="O9" s="21">
        <f t="shared" si="6"/>
        <v>2863.72</v>
      </c>
      <c r="P9" s="19"/>
      <c r="Q9" s="19">
        <v>0</v>
      </c>
      <c r="R9" s="21">
        <f t="shared" si="7"/>
        <v>2863.72</v>
      </c>
    </row>
    <row r="10" spans="1:18" ht="13.5" customHeight="1">
      <c r="A10" s="12">
        <v>4</v>
      </c>
      <c r="B10" s="15">
        <v>1976</v>
      </c>
      <c r="C10" s="16">
        <v>1847.08</v>
      </c>
      <c r="D10" s="17">
        <v>20</v>
      </c>
      <c r="E10" s="18">
        <f t="shared" si="0"/>
        <v>369.42</v>
      </c>
      <c r="F10" s="17"/>
      <c r="G10" s="12"/>
      <c r="H10" s="19">
        <f t="shared" si="1"/>
        <v>2216.5</v>
      </c>
      <c r="I10" s="12"/>
      <c r="J10" s="20">
        <f t="shared" si="2"/>
        <v>0</v>
      </c>
      <c r="K10" s="19">
        <f t="shared" si="3"/>
        <v>33.5</v>
      </c>
      <c r="L10" s="21">
        <f t="shared" si="4"/>
        <v>2250</v>
      </c>
      <c r="M10" s="12">
        <f t="shared" si="5"/>
        <v>395.55</v>
      </c>
      <c r="N10" s="19">
        <f t="shared" si="8"/>
        <v>55.13</v>
      </c>
      <c r="O10" s="21">
        <f t="shared" si="6"/>
        <v>2700.6800000000003</v>
      </c>
      <c r="P10" s="19"/>
      <c r="Q10" s="19">
        <f>L10*3</f>
        <v>6750</v>
      </c>
      <c r="R10" s="21">
        <f t="shared" si="7"/>
        <v>9450.68</v>
      </c>
    </row>
    <row r="11" spans="1:18" ht="13.5" customHeight="1">
      <c r="A11" s="12">
        <v>0</v>
      </c>
      <c r="B11" s="15">
        <v>4357</v>
      </c>
      <c r="C11" s="16">
        <v>1754.83</v>
      </c>
      <c r="D11" s="17">
        <v>0</v>
      </c>
      <c r="E11" s="18">
        <f t="shared" si="0"/>
        <v>0</v>
      </c>
      <c r="F11" s="17"/>
      <c r="G11" s="12"/>
      <c r="H11" s="19">
        <f t="shared" si="1"/>
        <v>1754.83</v>
      </c>
      <c r="I11" s="12"/>
      <c r="J11" s="20">
        <f t="shared" si="2"/>
        <v>0</v>
      </c>
      <c r="K11" s="19">
        <f t="shared" si="3"/>
        <v>495.1700000000001</v>
      </c>
      <c r="L11" s="21">
        <f t="shared" si="4"/>
        <v>2250</v>
      </c>
      <c r="M11" s="12">
        <f t="shared" si="5"/>
        <v>395.55</v>
      </c>
      <c r="N11" s="19">
        <f t="shared" si="8"/>
        <v>55.13</v>
      </c>
      <c r="O11" s="21">
        <f t="shared" si="6"/>
        <v>2700.6800000000003</v>
      </c>
      <c r="P11" s="19"/>
      <c r="Q11" s="19">
        <v>0</v>
      </c>
      <c r="R11" s="21">
        <f t="shared" si="7"/>
        <v>2700.6800000000003</v>
      </c>
    </row>
    <row r="12" spans="1:18" ht="13.5" customHeight="1">
      <c r="A12" s="12">
        <v>6</v>
      </c>
      <c r="B12" s="15">
        <v>3946</v>
      </c>
      <c r="C12" s="16">
        <v>1773.55</v>
      </c>
      <c r="D12" s="17">
        <v>20</v>
      </c>
      <c r="E12" s="18">
        <f t="shared" si="0"/>
        <v>354.71</v>
      </c>
      <c r="F12" s="17"/>
      <c r="G12" s="12"/>
      <c r="H12" s="19">
        <f t="shared" si="1"/>
        <v>2128.2599999999998</v>
      </c>
      <c r="I12" s="12">
        <v>64</v>
      </c>
      <c r="J12" s="20">
        <f t="shared" si="2"/>
        <v>181.12</v>
      </c>
      <c r="K12" s="19">
        <f t="shared" si="3"/>
        <v>121.74000000000024</v>
      </c>
      <c r="L12" s="21">
        <f t="shared" si="4"/>
        <v>2431.12</v>
      </c>
      <c r="M12" s="12">
        <f t="shared" si="5"/>
        <v>427.39</v>
      </c>
      <c r="N12" s="19">
        <f t="shared" si="8"/>
        <v>59.56</v>
      </c>
      <c r="O12" s="21">
        <f t="shared" si="6"/>
        <v>2918.0699999999997</v>
      </c>
      <c r="P12" s="19">
        <f>L12*2</f>
        <v>4862.24</v>
      </c>
      <c r="Q12" s="19">
        <v>0</v>
      </c>
      <c r="R12" s="21">
        <f t="shared" si="7"/>
        <v>7780.3099999999995</v>
      </c>
    </row>
    <row r="13" spans="1:18" ht="13.5" customHeight="1">
      <c r="A13" s="12">
        <v>7</v>
      </c>
      <c r="B13" s="15">
        <v>3697</v>
      </c>
      <c r="C13" s="16">
        <v>1857.65</v>
      </c>
      <c r="D13" s="17">
        <v>20</v>
      </c>
      <c r="E13" s="18">
        <f t="shared" si="0"/>
        <v>371.53</v>
      </c>
      <c r="F13" s="17"/>
      <c r="G13" s="12"/>
      <c r="H13" s="19">
        <f t="shared" si="1"/>
        <v>2229.1800000000003</v>
      </c>
      <c r="I13" s="12"/>
      <c r="J13" s="20">
        <f t="shared" si="2"/>
        <v>0</v>
      </c>
      <c r="K13" s="19">
        <f t="shared" si="3"/>
        <v>20.81999999999971</v>
      </c>
      <c r="L13" s="21">
        <f t="shared" si="4"/>
        <v>2250</v>
      </c>
      <c r="M13" s="12">
        <f t="shared" si="5"/>
        <v>395.55</v>
      </c>
      <c r="N13" s="19">
        <v>0</v>
      </c>
      <c r="O13" s="21">
        <f t="shared" si="6"/>
        <v>2645.55</v>
      </c>
      <c r="P13" s="19"/>
      <c r="Q13" s="19">
        <v>6750</v>
      </c>
      <c r="R13" s="21">
        <f t="shared" si="7"/>
        <v>9395.55</v>
      </c>
    </row>
    <row r="14" spans="1:18" ht="13.5" customHeight="1">
      <c r="A14" s="12">
        <v>8</v>
      </c>
      <c r="B14" s="15">
        <v>4326</v>
      </c>
      <c r="C14" s="16">
        <v>1754.83</v>
      </c>
      <c r="D14" s="17">
        <v>13</v>
      </c>
      <c r="E14" s="18">
        <f t="shared" si="0"/>
        <v>228.13</v>
      </c>
      <c r="F14" s="17"/>
      <c r="G14" s="12"/>
      <c r="H14" s="19">
        <f t="shared" si="1"/>
        <v>1982.96</v>
      </c>
      <c r="I14" s="12"/>
      <c r="J14" s="20">
        <f t="shared" si="2"/>
        <v>0</v>
      </c>
      <c r="K14" s="19">
        <f t="shared" si="3"/>
        <v>267.03999999999996</v>
      </c>
      <c r="L14" s="21">
        <f t="shared" si="4"/>
        <v>2250</v>
      </c>
      <c r="M14" s="12">
        <f t="shared" si="5"/>
        <v>395.55</v>
      </c>
      <c r="N14" s="19">
        <f t="shared" si="8"/>
        <v>55.13</v>
      </c>
      <c r="O14" s="21">
        <f t="shared" si="6"/>
        <v>2700.6800000000003</v>
      </c>
      <c r="P14" s="19"/>
      <c r="Q14" s="19">
        <v>0</v>
      </c>
      <c r="R14" s="21">
        <f t="shared" si="7"/>
        <v>2700.6800000000003</v>
      </c>
    </row>
    <row r="15" spans="1:18" ht="13.5" customHeight="1">
      <c r="A15" s="12">
        <v>9</v>
      </c>
      <c r="B15" s="15">
        <v>3984</v>
      </c>
      <c r="C15" s="16">
        <v>2099.2</v>
      </c>
      <c r="D15" s="17">
        <v>20</v>
      </c>
      <c r="E15" s="18">
        <f t="shared" si="0"/>
        <v>419.84</v>
      </c>
      <c r="F15" s="17"/>
      <c r="G15" s="12"/>
      <c r="H15" s="19">
        <f t="shared" si="1"/>
        <v>2519.04</v>
      </c>
      <c r="I15" s="12"/>
      <c r="J15" s="20">
        <f t="shared" si="2"/>
        <v>0</v>
      </c>
      <c r="K15" s="19">
        <v>0</v>
      </c>
      <c r="L15" s="21">
        <f t="shared" si="4"/>
        <v>2519.04</v>
      </c>
      <c r="M15" s="12">
        <f t="shared" si="5"/>
        <v>442.85</v>
      </c>
      <c r="N15" s="19">
        <f t="shared" si="8"/>
        <v>61.72</v>
      </c>
      <c r="O15" s="21">
        <f t="shared" si="6"/>
        <v>3023.6099999999997</v>
      </c>
      <c r="P15" s="19">
        <v>3778.56</v>
      </c>
      <c r="Q15" s="19">
        <v>0</v>
      </c>
      <c r="R15" s="21">
        <f t="shared" si="7"/>
        <v>6802.17</v>
      </c>
    </row>
    <row r="16" spans="1:18" ht="13.5" customHeight="1">
      <c r="A16" s="12">
        <v>10</v>
      </c>
      <c r="B16" s="15">
        <v>348</v>
      </c>
      <c r="C16" s="16">
        <v>1835.42</v>
      </c>
      <c r="D16" s="17">
        <v>20</v>
      </c>
      <c r="E16" s="18">
        <f t="shared" si="0"/>
        <v>367.08</v>
      </c>
      <c r="F16" s="17"/>
      <c r="G16" s="12"/>
      <c r="H16" s="19">
        <f t="shared" si="1"/>
        <v>2202.5</v>
      </c>
      <c r="I16" s="12">
        <v>72</v>
      </c>
      <c r="J16" s="20">
        <f t="shared" si="2"/>
        <v>203.76</v>
      </c>
      <c r="K16" s="19">
        <f t="shared" si="3"/>
        <v>47.5</v>
      </c>
      <c r="L16" s="21">
        <f t="shared" si="4"/>
        <v>2453.76</v>
      </c>
      <c r="M16" s="12">
        <f t="shared" si="5"/>
        <v>431.37</v>
      </c>
      <c r="N16" s="19">
        <f t="shared" si="8"/>
        <v>60.12</v>
      </c>
      <c r="O16" s="21">
        <f t="shared" si="6"/>
        <v>2945.25</v>
      </c>
      <c r="P16" s="19"/>
      <c r="Q16" s="19">
        <v>0</v>
      </c>
      <c r="R16" s="21">
        <f t="shared" si="7"/>
        <v>2945.25</v>
      </c>
    </row>
    <row r="17" spans="1:18" ht="13.5" customHeight="1">
      <c r="A17" s="12">
        <v>11</v>
      </c>
      <c r="B17" s="15">
        <v>4465</v>
      </c>
      <c r="C17" s="16">
        <v>1773</v>
      </c>
      <c r="D17" s="17">
        <v>0</v>
      </c>
      <c r="E17" s="18">
        <f t="shared" si="0"/>
        <v>0</v>
      </c>
      <c r="F17" s="17"/>
      <c r="G17" s="12"/>
      <c r="H17" s="19">
        <f t="shared" si="1"/>
        <v>1773</v>
      </c>
      <c r="I17" s="12"/>
      <c r="J17" s="20">
        <f t="shared" si="2"/>
        <v>0</v>
      </c>
      <c r="K17" s="19">
        <f t="shared" si="3"/>
        <v>477</v>
      </c>
      <c r="L17" s="21">
        <f t="shared" si="4"/>
        <v>2250</v>
      </c>
      <c r="M17" s="12">
        <f t="shared" si="5"/>
        <v>395.55</v>
      </c>
      <c r="N17" s="19">
        <f t="shared" si="8"/>
        <v>55.13</v>
      </c>
      <c r="O17" s="21">
        <f t="shared" si="6"/>
        <v>2700.6800000000003</v>
      </c>
      <c r="P17" s="19"/>
      <c r="Q17" s="19">
        <v>0</v>
      </c>
      <c r="R17" s="21">
        <f t="shared" si="7"/>
        <v>2700.6800000000003</v>
      </c>
    </row>
    <row r="18" spans="1:18" ht="13.5" customHeight="1">
      <c r="A18" s="12">
        <v>12</v>
      </c>
      <c r="B18" s="15">
        <v>4071</v>
      </c>
      <c r="C18" s="16">
        <v>1773.55</v>
      </c>
      <c r="D18" s="17">
        <v>0</v>
      </c>
      <c r="E18" s="18">
        <f t="shared" si="0"/>
        <v>0</v>
      </c>
      <c r="F18" s="17"/>
      <c r="G18" s="12"/>
      <c r="H18" s="19">
        <f t="shared" si="1"/>
        <v>1773.55</v>
      </c>
      <c r="I18" s="12"/>
      <c r="J18" s="20">
        <f t="shared" si="2"/>
        <v>0</v>
      </c>
      <c r="K18" s="19">
        <f t="shared" si="3"/>
        <v>476.45000000000005</v>
      </c>
      <c r="L18" s="21">
        <f t="shared" si="4"/>
        <v>2250</v>
      </c>
      <c r="M18" s="12">
        <f t="shared" si="5"/>
        <v>395.55</v>
      </c>
      <c r="N18" s="19">
        <f t="shared" si="8"/>
        <v>55.13</v>
      </c>
      <c r="O18" s="21">
        <f t="shared" si="6"/>
        <v>2700.6800000000003</v>
      </c>
      <c r="P18" s="19"/>
      <c r="Q18" s="19">
        <v>0</v>
      </c>
      <c r="R18" s="21">
        <f t="shared" si="7"/>
        <v>2700.6800000000003</v>
      </c>
    </row>
    <row r="19" spans="1:18" ht="13.5" customHeight="1">
      <c r="A19" s="12">
        <v>13</v>
      </c>
      <c r="B19" s="15">
        <v>4145</v>
      </c>
      <c r="C19" s="16">
        <v>1773.55</v>
      </c>
      <c r="D19" s="17">
        <v>0</v>
      </c>
      <c r="E19" s="18">
        <f t="shared" si="0"/>
        <v>0</v>
      </c>
      <c r="F19" s="17"/>
      <c r="G19" s="12"/>
      <c r="H19" s="19">
        <f t="shared" si="1"/>
        <v>1773.55</v>
      </c>
      <c r="I19" s="12"/>
      <c r="J19" s="20">
        <f t="shared" si="2"/>
        <v>0</v>
      </c>
      <c r="K19" s="19">
        <f t="shared" si="3"/>
        <v>476.45000000000005</v>
      </c>
      <c r="L19" s="21">
        <f t="shared" si="4"/>
        <v>2250</v>
      </c>
      <c r="M19" s="12">
        <f t="shared" si="5"/>
        <v>395.55</v>
      </c>
      <c r="N19" s="19">
        <f t="shared" si="8"/>
        <v>55.13</v>
      </c>
      <c r="O19" s="21">
        <f t="shared" si="6"/>
        <v>2700.6800000000003</v>
      </c>
      <c r="P19" s="19"/>
      <c r="Q19" s="19">
        <v>0</v>
      </c>
      <c r="R19" s="21">
        <f t="shared" si="7"/>
        <v>2700.6800000000003</v>
      </c>
    </row>
    <row r="20" spans="1:18" ht="13.5" customHeight="1">
      <c r="A20" s="12">
        <v>14</v>
      </c>
      <c r="B20" s="15">
        <v>615</v>
      </c>
      <c r="C20" s="16">
        <v>3514.5</v>
      </c>
      <c r="D20" s="17">
        <v>20</v>
      </c>
      <c r="E20" s="18">
        <f t="shared" si="0"/>
        <v>702.9</v>
      </c>
      <c r="F20" s="17">
        <v>25</v>
      </c>
      <c r="G20" s="12">
        <v>878.63</v>
      </c>
      <c r="H20" s="19">
        <f t="shared" si="1"/>
        <v>5096.03</v>
      </c>
      <c r="I20" s="12"/>
      <c r="J20" s="20">
        <f t="shared" si="2"/>
        <v>0</v>
      </c>
      <c r="K20" s="19">
        <v>0</v>
      </c>
      <c r="L20" s="21">
        <f t="shared" si="4"/>
        <v>5096.03</v>
      </c>
      <c r="M20" s="12">
        <f t="shared" si="5"/>
        <v>895.88</v>
      </c>
      <c r="N20" s="19">
        <f t="shared" si="8"/>
        <v>124.85</v>
      </c>
      <c r="O20" s="21">
        <f t="shared" si="6"/>
        <v>6116.76</v>
      </c>
      <c r="P20" s="19">
        <v>15288.09</v>
      </c>
      <c r="Q20" s="19">
        <v>15288.09</v>
      </c>
      <c r="R20" s="21">
        <f t="shared" si="7"/>
        <v>36692.94</v>
      </c>
    </row>
    <row r="21" spans="1:18" ht="13.5" customHeight="1">
      <c r="A21" s="12">
        <v>15</v>
      </c>
      <c r="B21" s="15">
        <v>3226</v>
      </c>
      <c r="C21" s="16">
        <v>1857.89</v>
      </c>
      <c r="D21" s="17">
        <v>19</v>
      </c>
      <c r="E21" s="18">
        <f t="shared" si="0"/>
        <v>353</v>
      </c>
      <c r="F21" s="17"/>
      <c r="G21" s="12"/>
      <c r="H21" s="19">
        <f t="shared" si="1"/>
        <v>2210.8900000000003</v>
      </c>
      <c r="I21" s="12"/>
      <c r="J21" s="20">
        <f t="shared" si="2"/>
        <v>0</v>
      </c>
      <c r="K21" s="19">
        <f t="shared" si="3"/>
        <v>39.10999999999967</v>
      </c>
      <c r="L21" s="21">
        <f t="shared" si="4"/>
        <v>2250</v>
      </c>
      <c r="M21" s="12">
        <f t="shared" si="5"/>
        <v>395.55</v>
      </c>
      <c r="N21" s="19">
        <f t="shared" si="8"/>
        <v>55.13</v>
      </c>
      <c r="O21" s="21">
        <f t="shared" si="6"/>
        <v>2700.6800000000003</v>
      </c>
      <c r="P21" s="19">
        <v>1687.5</v>
      </c>
      <c r="Q21" s="19">
        <v>0</v>
      </c>
      <c r="R21" s="21">
        <f t="shared" si="7"/>
        <v>4388.18</v>
      </c>
    </row>
    <row r="22" spans="1:18" ht="13.5" customHeight="1">
      <c r="A22" s="12">
        <v>16</v>
      </c>
      <c r="B22" s="15">
        <v>1219</v>
      </c>
      <c r="C22" s="16">
        <v>1975.6</v>
      </c>
      <c r="D22" s="17">
        <v>20</v>
      </c>
      <c r="E22" s="18">
        <f t="shared" si="0"/>
        <v>395.12</v>
      </c>
      <c r="F22" s="17"/>
      <c r="G22" s="12"/>
      <c r="H22" s="19">
        <f t="shared" si="1"/>
        <v>2370.72</v>
      </c>
      <c r="I22" s="12"/>
      <c r="J22" s="20">
        <f t="shared" si="2"/>
        <v>0</v>
      </c>
      <c r="K22" s="19">
        <v>0</v>
      </c>
      <c r="L22" s="21">
        <f t="shared" si="4"/>
        <v>2370.72</v>
      </c>
      <c r="M22" s="12">
        <f t="shared" si="5"/>
        <v>416.77</v>
      </c>
      <c r="N22" s="19">
        <f t="shared" si="8"/>
        <v>58.08</v>
      </c>
      <c r="O22" s="21">
        <f t="shared" si="6"/>
        <v>2845.5699999999997</v>
      </c>
      <c r="P22" s="19"/>
      <c r="Q22" s="19">
        <v>0</v>
      </c>
      <c r="R22" s="21">
        <f t="shared" si="7"/>
        <v>2845.5699999999997</v>
      </c>
    </row>
    <row r="23" spans="1:18" ht="13.5" customHeight="1">
      <c r="A23" s="12">
        <v>17</v>
      </c>
      <c r="B23" s="15">
        <v>4351</v>
      </c>
      <c r="C23" s="16">
        <v>1754.83</v>
      </c>
      <c r="D23" s="17">
        <v>20</v>
      </c>
      <c r="E23" s="18">
        <f t="shared" si="0"/>
        <v>350.97</v>
      </c>
      <c r="F23" s="17"/>
      <c r="G23" s="12"/>
      <c r="H23" s="19">
        <f t="shared" si="1"/>
        <v>2105.8</v>
      </c>
      <c r="I23" s="12"/>
      <c r="J23" s="20">
        <f t="shared" si="2"/>
        <v>0</v>
      </c>
      <c r="K23" s="19">
        <f t="shared" si="3"/>
        <v>144.19999999999982</v>
      </c>
      <c r="L23" s="21">
        <f t="shared" si="4"/>
        <v>2250</v>
      </c>
      <c r="M23" s="12">
        <f t="shared" si="5"/>
        <v>395.55</v>
      </c>
      <c r="N23" s="19">
        <f t="shared" si="8"/>
        <v>55.13</v>
      </c>
      <c r="O23" s="21">
        <f t="shared" si="6"/>
        <v>2700.6800000000003</v>
      </c>
      <c r="P23" s="19"/>
      <c r="Q23" s="19">
        <v>0</v>
      </c>
      <c r="R23" s="21">
        <f t="shared" si="7"/>
        <v>2700.6800000000003</v>
      </c>
    </row>
    <row r="24" spans="1:18" ht="13.5" customHeight="1">
      <c r="A24" s="12">
        <v>18</v>
      </c>
      <c r="B24" s="15">
        <v>3850</v>
      </c>
      <c r="C24" s="16">
        <v>1726.9</v>
      </c>
      <c r="D24" s="17">
        <v>20</v>
      </c>
      <c r="E24" s="18">
        <f t="shared" si="0"/>
        <v>345.38</v>
      </c>
      <c r="F24" s="17"/>
      <c r="G24" s="12"/>
      <c r="H24" s="19">
        <f t="shared" si="1"/>
        <v>2072.28</v>
      </c>
      <c r="I24" s="12">
        <v>88</v>
      </c>
      <c r="J24" s="20">
        <f t="shared" si="2"/>
        <v>249.04</v>
      </c>
      <c r="K24" s="19">
        <f t="shared" si="3"/>
        <v>177.7199999999998</v>
      </c>
      <c r="L24" s="21">
        <f t="shared" si="4"/>
        <v>2499.04</v>
      </c>
      <c r="M24" s="12">
        <f t="shared" si="5"/>
        <v>439.33</v>
      </c>
      <c r="N24" s="19">
        <f t="shared" si="8"/>
        <v>61.23</v>
      </c>
      <c r="O24" s="21">
        <f t="shared" si="6"/>
        <v>2999.6</v>
      </c>
      <c r="P24" s="19"/>
      <c r="Q24" s="19">
        <v>0</v>
      </c>
      <c r="R24" s="21">
        <f t="shared" si="7"/>
        <v>2999.6</v>
      </c>
    </row>
    <row r="25" spans="1:18" ht="13.5" customHeight="1">
      <c r="A25" s="12">
        <v>19</v>
      </c>
      <c r="B25" s="15">
        <v>4435</v>
      </c>
      <c r="C25" s="16">
        <v>1773.2</v>
      </c>
      <c r="D25" s="17">
        <v>0</v>
      </c>
      <c r="E25" s="18">
        <f t="shared" si="0"/>
        <v>0</v>
      </c>
      <c r="F25" s="17"/>
      <c r="G25" s="12"/>
      <c r="H25" s="19">
        <f t="shared" si="1"/>
        <v>1773.2</v>
      </c>
      <c r="I25" s="12"/>
      <c r="J25" s="20">
        <f t="shared" si="2"/>
        <v>0</v>
      </c>
      <c r="K25" s="19">
        <f t="shared" si="3"/>
        <v>476.79999999999995</v>
      </c>
      <c r="L25" s="21">
        <f t="shared" si="4"/>
        <v>2250</v>
      </c>
      <c r="M25" s="12">
        <f t="shared" si="5"/>
        <v>395.55</v>
      </c>
      <c r="N25" s="19">
        <f t="shared" si="8"/>
        <v>55.13</v>
      </c>
      <c r="O25" s="21">
        <f t="shared" si="6"/>
        <v>2700.6800000000003</v>
      </c>
      <c r="P25" s="19"/>
      <c r="Q25" s="19">
        <v>0</v>
      </c>
      <c r="R25" s="21">
        <f t="shared" si="7"/>
        <v>2700.6800000000003</v>
      </c>
    </row>
    <row r="26" spans="1:18" ht="13.5" customHeight="1">
      <c r="A26" s="12">
        <v>20</v>
      </c>
      <c r="B26" s="15">
        <v>1334</v>
      </c>
      <c r="C26" s="16">
        <v>1847.08</v>
      </c>
      <c r="D26" s="17">
        <v>20</v>
      </c>
      <c r="E26" s="18">
        <f t="shared" si="0"/>
        <v>369.42</v>
      </c>
      <c r="F26" s="17"/>
      <c r="G26" s="12"/>
      <c r="H26" s="19">
        <f t="shared" si="1"/>
        <v>2216.5</v>
      </c>
      <c r="I26" s="12"/>
      <c r="J26" s="20">
        <f t="shared" si="2"/>
        <v>0</v>
      </c>
      <c r="K26" s="19">
        <f t="shared" si="3"/>
        <v>33.5</v>
      </c>
      <c r="L26" s="21">
        <f t="shared" si="4"/>
        <v>2250</v>
      </c>
      <c r="M26" s="12">
        <f t="shared" si="5"/>
        <v>395.55</v>
      </c>
      <c r="N26" s="19">
        <f t="shared" si="8"/>
        <v>55.13</v>
      </c>
      <c r="O26" s="21">
        <f t="shared" si="6"/>
        <v>2700.6800000000003</v>
      </c>
      <c r="P26" s="19"/>
      <c r="Q26" s="19">
        <v>0</v>
      </c>
      <c r="R26" s="21">
        <f t="shared" si="7"/>
        <v>2700.6800000000003</v>
      </c>
    </row>
    <row r="27" spans="1:18" ht="13.5" customHeight="1">
      <c r="A27" s="12">
        <v>21</v>
      </c>
      <c r="B27" s="15">
        <v>2432</v>
      </c>
      <c r="C27" s="16">
        <v>1919.04</v>
      </c>
      <c r="D27" s="17">
        <v>20</v>
      </c>
      <c r="E27" s="18">
        <f t="shared" si="0"/>
        <v>383.81</v>
      </c>
      <c r="F27" s="17"/>
      <c r="G27" s="12"/>
      <c r="H27" s="19">
        <f t="shared" si="1"/>
        <v>2302.85</v>
      </c>
      <c r="I27" s="12">
        <v>64</v>
      </c>
      <c r="J27" s="20">
        <f t="shared" si="2"/>
        <v>181.12</v>
      </c>
      <c r="K27" s="19">
        <v>0</v>
      </c>
      <c r="L27" s="21">
        <f t="shared" si="4"/>
        <v>2483.97</v>
      </c>
      <c r="M27" s="12">
        <f t="shared" si="5"/>
        <v>436.68</v>
      </c>
      <c r="N27" s="19">
        <f t="shared" si="8"/>
        <v>60.86</v>
      </c>
      <c r="O27" s="21">
        <f t="shared" si="6"/>
        <v>2981.5099999999998</v>
      </c>
      <c r="P27" s="19"/>
      <c r="Q27" s="19">
        <v>0</v>
      </c>
      <c r="R27" s="21">
        <f t="shared" si="7"/>
        <v>2981.5099999999998</v>
      </c>
    </row>
    <row r="28" spans="1:18" ht="13.5" customHeight="1">
      <c r="A28" s="12">
        <v>22</v>
      </c>
      <c r="B28" s="15">
        <v>4191</v>
      </c>
      <c r="C28" s="16">
        <v>1773.55</v>
      </c>
      <c r="D28" s="17">
        <v>20</v>
      </c>
      <c r="E28" s="18">
        <f t="shared" si="0"/>
        <v>354.71</v>
      </c>
      <c r="F28" s="17"/>
      <c r="G28" s="12"/>
      <c r="H28" s="19">
        <f t="shared" si="1"/>
        <v>2128.2599999999998</v>
      </c>
      <c r="I28" s="12"/>
      <c r="J28" s="20">
        <f t="shared" si="2"/>
        <v>0</v>
      </c>
      <c r="K28" s="19">
        <f t="shared" si="3"/>
        <v>121.74000000000024</v>
      </c>
      <c r="L28" s="21">
        <f t="shared" si="4"/>
        <v>2250</v>
      </c>
      <c r="M28" s="12">
        <f t="shared" si="5"/>
        <v>395.55</v>
      </c>
      <c r="N28" s="19">
        <f t="shared" si="8"/>
        <v>55.13</v>
      </c>
      <c r="O28" s="21">
        <f t="shared" si="6"/>
        <v>2700.6800000000003</v>
      </c>
      <c r="P28" s="19"/>
      <c r="Q28" s="19">
        <v>0</v>
      </c>
      <c r="R28" s="21">
        <f t="shared" si="7"/>
        <v>2700.6800000000003</v>
      </c>
    </row>
    <row r="29" spans="1:18" ht="13.5" customHeight="1">
      <c r="A29" s="12">
        <v>23</v>
      </c>
      <c r="B29" s="15">
        <v>3502</v>
      </c>
      <c r="C29" s="16">
        <v>1825.39</v>
      </c>
      <c r="D29" s="17">
        <v>20</v>
      </c>
      <c r="E29" s="18">
        <f t="shared" si="0"/>
        <v>365.08</v>
      </c>
      <c r="F29" s="17"/>
      <c r="G29" s="12"/>
      <c r="H29" s="19">
        <f t="shared" si="1"/>
        <v>2190.4700000000003</v>
      </c>
      <c r="I29" s="12"/>
      <c r="J29" s="20">
        <f t="shared" si="2"/>
        <v>0</v>
      </c>
      <c r="K29" s="19">
        <f t="shared" si="3"/>
        <v>59.529999999999745</v>
      </c>
      <c r="L29" s="21">
        <f t="shared" si="4"/>
        <v>2250</v>
      </c>
      <c r="M29" s="12">
        <f t="shared" si="5"/>
        <v>395.55</v>
      </c>
      <c r="N29" s="19">
        <f t="shared" si="8"/>
        <v>55.13</v>
      </c>
      <c r="O29" s="21">
        <f t="shared" si="6"/>
        <v>2700.6800000000003</v>
      </c>
      <c r="P29" s="19"/>
      <c r="Q29" s="19">
        <v>0</v>
      </c>
      <c r="R29" s="21">
        <f t="shared" si="7"/>
        <v>2700.6800000000003</v>
      </c>
    </row>
    <row r="30" spans="1:18" ht="13.5" customHeight="1">
      <c r="A30" s="12">
        <v>24</v>
      </c>
      <c r="B30" s="15">
        <v>1932</v>
      </c>
      <c r="C30" s="16">
        <v>1939.68</v>
      </c>
      <c r="D30" s="17">
        <v>20</v>
      </c>
      <c r="E30" s="18">
        <f t="shared" si="0"/>
        <v>387.94</v>
      </c>
      <c r="F30" s="17"/>
      <c r="G30" s="12"/>
      <c r="H30" s="19">
        <f t="shared" si="1"/>
        <v>2327.62</v>
      </c>
      <c r="I30" s="12">
        <v>24</v>
      </c>
      <c r="J30" s="20">
        <f t="shared" si="2"/>
        <v>67.92</v>
      </c>
      <c r="K30" s="19">
        <v>0</v>
      </c>
      <c r="L30" s="21">
        <f t="shared" si="4"/>
        <v>2395.54</v>
      </c>
      <c r="M30" s="12">
        <f t="shared" si="5"/>
        <v>421.14</v>
      </c>
      <c r="N30" s="19">
        <f t="shared" si="8"/>
        <v>58.69</v>
      </c>
      <c r="O30" s="21">
        <f t="shared" si="6"/>
        <v>2875.37</v>
      </c>
      <c r="P30" s="19"/>
      <c r="Q30" s="19">
        <v>0</v>
      </c>
      <c r="R30" s="21">
        <f t="shared" si="7"/>
        <v>2875.37</v>
      </c>
    </row>
    <row r="31" spans="1:18" ht="13.5" customHeight="1">
      <c r="A31" s="12">
        <v>25</v>
      </c>
      <c r="B31" s="15">
        <v>3734</v>
      </c>
      <c r="C31" s="16">
        <v>1790.83</v>
      </c>
      <c r="D31" s="17">
        <v>20</v>
      </c>
      <c r="E31" s="18">
        <f t="shared" si="0"/>
        <v>358.17</v>
      </c>
      <c r="F31" s="17"/>
      <c r="G31" s="12"/>
      <c r="H31" s="19">
        <f t="shared" si="1"/>
        <v>2149</v>
      </c>
      <c r="I31" s="12">
        <v>40</v>
      </c>
      <c r="J31" s="20">
        <f t="shared" si="2"/>
        <v>113.2</v>
      </c>
      <c r="K31" s="19">
        <f t="shared" si="3"/>
        <v>101</v>
      </c>
      <c r="L31" s="21">
        <f t="shared" si="4"/>
        <v>2363.2</v>
      </c>
      <c r="M31" s="12">
        <f t="shared" si="5"/>
        <v>415.45</v>
      </c>
      <c r="N31" s="19">
        <f t="shared" si="8"/>
        <v>57.9</v>
      </c>
      <c r="O31" s="21">
        <f t="shared" si="6"/>
        <v>2836.5499999999997</v>
      </c>
      <c r="P31" s="19">
        <v>2363.2</v>
      </c>
      <c r="Q31" s="19">
        <v>0</v>
      </c>
      <c r="R31" s="21">
        <f t="shared" si="7"/>
        <v>5199.75</v>
      </c>
    </row>
    <row r="32" spans="1:18" ht="13.5" customHeight="1">
      <c r="A32" s="12">
        <v>26</v>
      </c>
      <c r="B32" s="15">
        <v>2482</v>
      </c>
      <c r="C32" s="16">
        <v>1835.42</v>
      </c>
      <c r="D32" s="17">
        <v>20</v>
      </c>
      <c r="E32" s="18">
        <f t="shared" si="0"/>
        <v>367.08</v>
      </c>
      <c r="F32" s="17"/>
      <c r="G32" s="12"/>
      <c r="H32" s="19">
        <f t="shared" si="1"/>
        <v>2202.5</v>
      </c>
      <c r="I32" s="12"/>
      <c r="J32" s="20">
        <f t="shared" si="2"/>
        <v>0</v>
      </c>
      <c r="K32" s="19">
        <f t="shared" si="3"/>
        <v>47.5</v>
      </c>
      <c r="L32" s="21">
        <f t="shared" si="4"/>
        <v>2250</v>
      </c>
      <c r="M32" s="12">
        <f t="shared" si="5"/>
        <v>395.55</v>
      </c>
      <c r="N32" s="19">
        <f t="shared" si="8"/>
        <v>55.13</v>
      </c>
      <c r="O32" s="21">
        <f t="shared" si="6"/>
        <v>2700.6800000000003</v>
      </c>
      <c r="P32" s="19"/>
      <c r="Q32" s="19">
        <v>6750</v>
      </c>
      <c r="R32" s="21">
        <f t="shared" si="7"/>
        <v>9450.68</v>
      </c>
    </row>
    <row r="33" spans="1:18" ht="13.5" customHeight="1">
      <c r="A33" s="12">
        <v>27</v>
      </c>
      <c r="B33" s="15">
        <v>1330</v>
      </c>
      <c r="C33" s="16">
        <v>1847.08</v>
      </c>
      <c r="D33" s="17">
        <v>20</v>
      </c>
      <c r="E33" s="18">
        <f t="shared" si="0"/>
        <v>369.42</v>
      </c>
      <c r="F33" s="17"/>
      <c r="G33" s="12"/>
      <c r="H33" s="19">
        <f t="shared" si="1"/>
        <v>2216.5</v>
      </c>
      <c r="I33" s="12"/>
      <c r="J33" s="20">
        <f t="shared" si="2"/>
        <v>0</v>
      </c>
      <c r="K33" s="19">
        <f t="shared" si="3"/>
        <v>33.5</v>
      </c>
      <c r="L33" s="21">
        <f t="shared" si="4"/>
        <v>2250</v>
      </c>
      <c r="M33" s="12">
        <f t="shared" si="5"/>
        <v>395.55</v>
      </c>
      <c r="N33" s="19">
        <f t="shared" si="8"/>
        <v>55.13</v>
      </c>
      <c r="O33" s="21">
        <f t="shared" si="6"/>
        <v>2700.6800000000003</v>
      </c>
      <c r="P33" s="19"/>
      <c r="Q33" s="19">
        <v>0</v>
      </c>
      <c r="R33" s="21">
        <f t="shared" si="7"/>
        <v>2700.6800000000003</v>
      </c>
    </row>
    <row r="34" spans="1:18" s="8" customFormat="1" ht="13.5" customHeight="1">
      <c r="A34" s="7"/>
      <c r="B34" s="6"/>
      <c r="C34" s="22">
        <f>SUM(C7:C33)</f>
        <v>51157.32</v>
      </c>
      <c r="D34" s="22"/>
      <c r="E34" s="22">
        <f>SUM(E7:E33)</f>
        <v>8320.44</v>
      </c>
      <c r="F34" s="22"/>
      <c r="G34" s="21">
        <f>SUM(G7:G33)</f>
        <v>878.63</v>
      </c>
      <c r="H34" s="21">
        <f>SUM(H7:H33)</f>
        <v>60356.39000000001</v>
      </c>
      <c r="I34" s="21"/>
      <c r="J34" s="23">
        <f>SUM(J7:J33)</f>
        <v>1199.92</v>
      </c>
      <c r="K34" s="21">
        <f>SUM(K7:K33)</f>
        <v>3863.429999999999</v>
      </c>
      <c r="L34" s="21">
        <f t="shared" si="4"/>
        <v>65419.740000000005</v>
      </c>
      <c r="M34" s="23">
        <f t="shared" si="5"/>
        <v>11500.79</v>
      </c>
      <c r="N34" s="23">
        <f>SUM(N7:N33)</f>
        <v>1433.2800000000007</v>
      </c>
      <c r="O34" s="21">
        <f>SUM(O7:O33)</f>
        <v>78353.81</v>
      </c>
      <c r="P34" s="21">
        <f>SUM(P7:P33)</f>
        <v>35244.03</v>
      </c>
      <c r="Q34" s="21">
        <f>SUM(Q7:Q33)</f>
        <v>42802.53</v>
      </c>
      <c r="R34" s="21">
        <f>SUM(R7:R33)</f>
        <v>156400.36999999997</v>
      </c>
    </row>
    <row r="35" spans="1:18" ht="13.5" customHeight="1">
      <c r="A35" s="3"/>
      <c r="B35" s="4"/>
      <c r="D35" s="5"/>
      <c r="E35" s="6"/>
      <c r="F35" s="5"/>
      <c r="G35" s="3"/>
      <c r="H35" s="7"/>
      <c r="I35" s="3"/>
      <c r="J35" s="3"/>
      <c r="K35" s="7"/>
      <c r="L35" s="10"/>
      <c r="M35" s="3"/>
      <c r="N35" s="3"/>
      <c r="O35" s="7"/>
      <c r="P35" s="3"/>
      <c r="Q35" s="3"/>
      <c r="R35" s="3"/>
    </row>
    <row r="36" spans="2:6" ht="10.5" customHeight="1">
      <c r="B36" s="2"/>
      <c r="C36" s="11"/>
      <c r="D36" s="3"/>
      <c r="F36" s="1"/>
    </row>
    <row r="39" ht="12.75">
      <c r="B39" t="s">
        <v>10</v>
      </c>
    </row>
    <row r="40" ht="12.75">
      <c r="B40" t="s">
        <v>11</v>
      </c>
    </row>
    <row r="41" ht="12.75">
      <c r="B41" t="s">
        <v>12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ewa.mankowska</dc:creator>
  <cp:keywords/>
  <dc:description/>
  <cp:lastModifiedBy>katarzyna.szalowicz</cp:lastModifiedBy>
  <cp:lastPrinted>2019-09-16T11:46:17Z</cp:lastPrinted>
  <dcterms:created xsi:type="dcterms:W3CDTF">2019-09-13T11:51:02Z</dcterms:created>
  <dcterms:modified xsi:type="dcterms:W3CDTF">2019-10-03T07:21:03Z</dcterms:modified>
  <cp:category/>
  <cp:version/>
  <cp:contentType/>
  <cp:contentStatus/>
</cp:coreProperties>
</file>